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1.42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1" i="1" l="1"/>
  <c r="L51" i="1"/>
  <c r="K51" i="1"/>
  <c r="E51" i="1"/>
  <c r="D51" i="1"/>
  <c r="C51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P49" i="1"/>
  <c r="P51" i="1" s="1"/>
  <c r="O49" i="1"/>
  <c r="O51" i="1" s="1"/>
  <c r="N49" i="1"/>
  <c r="N51" i="1" s="1"/>
  <c r="M49" i="1"/>
  <c r="L49" i="1"/>
  <c r="K49" i="1"/>
  <c r="J49" i="1"/>
  <c r="J51" i="1" s="1"/>
  <c r="I49" i="1"/>
  <c r="I51" i="1" s="1"/>
  <c r="H49" i="1"/>
  <c r="H51" i="1" s="1"/>
  <c r="G49" i="1"/>
  <c r="G51" i="1" s="1"/>
  <c r="F49" i="1"/>
  <c r="F51" i="1" s="1"/>
  <c r="E49" i="1"/>
  <c r="D49" i="1"/>
  <c r="C49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M30" i="1"/>
  <c r="L30" i="1"/>
  <c r="K30" i="1"/>
  <c r="J30" i="1"/>
  <c r="I30" i="1"/>
  <c r="H30" i="1"/>
  <c r="G30" i="1"/>
  <c r="F30" i="1"/>
  <c r="E30" i="1"/>
  <c r="D30" i="1"/>
  <c r="C30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</calcChain>
</file>

<file path=xl/sharedStrings.xml><?xml version="1.0" encoding="utf-8"?>
<sst xmlns="http://schemas.openxmlformats.org/spreadsheetml/2006/main" count="213" uniqueCount="31">
  <si>
    <t xml:space="preserve">Table 8.3.1.42 Seed Cotton Production in SADC (Production, Area, and Yield), 2000 - 2013 </t>
  </si>
  <si>
    <t xml:space="preserve"> </t>
  </si>
  <si>
    <t>Country</t>
  </si>
  <si>
    <t>Unit</t>
  </si>
  <si>
    <t>Angola</t>
  </si>
  <si>
    <t>Production (000 Tonne)</t>
  </si>
  <si>
    <t>Area Planted (Ha)</t>
  </si>
  <si>
    <t>Yield (kg/ha)</t>
  </si>
  <si>
    <t>Back to Content Page</t>
  </si>
  <si>
    <t>Botswana</t>
  </si>
  <si>
    <t>Democratic Republic of Congo</t>
  </si>
  <si>
    <t>Lesotho</t>
  </si>
  <si>
    <t>…</t>
  </si>
  <si>
    <t>Madagascar</t>
  </si>
  <si>
    <t>Malawi</t>
  </si>
  <si>
    <t>Mauritius</t>
  </si>
  <si>
    <t>n.a.</t>
  </si>
  <si>
    <t>Mozambique</t>
  </si>
  <si>
    <t xml:space="preserve">Namibia </t>
  </si>
  <si>
    <t>Seychelles</t>
  </si>
  <si>
    <t>South Africa</t>
  </si>
  <si>
    <t>Swaziland</t>
  </si>
  <si>
    <t>United Republic of Tanzania</t>
  </si>
  <si>
    <t>Zambia</t>
  </si>
  <si>
    <t xml:space="preserve">Zimbabwe </t>
  </si>
  <si>
    <t>SADC - Total</t>
  </si>
  <si>
    <t xml:space="preserve">Source: </t>
  </si>
  <si>
    <t>Food and Agriculture Organisation (FAO): FAOSTAT 2014, http://faostat3.fao.org/faostat-gateway/go/to/download/P/PP/E ; Downloaded:  13 October 2014: Angola, Botswana (2011-2013), Democratic Republic of Congo, Madagascar, Mozambique (2011-2013),  Swaziland (2011-2012), Zambia (2011-2013), Zimbabwe (2011-2013)</t>
  </si>
  <si>
    <t>SADC  Secretariat AIMS Database, Directorate of Food, Agriculture and Natural Resources (FANR): Madagascar (2000 - 2007 Production),  Malawi (2000-2009 Production), Zimbabwe (2000-2007)</t>
  </si>
  <si>
    <t>United Nations Statistics Division - UNData, Food and Agriculture Organisation (FAO): http://faostat.fao.org/, downloaded 2012: Mozambique (2000-2010), Namibia (2000-2010),  Zambia (2000-2010), Zimbabwe (2008 - 2010)</t>
  </si>
  <si>
    <t xml:space="preserve">National Statistics Offices of Member States: Botswana, Lesotho, Malawi, Mauritius, Namibia, Seychelles, Swaziland (2000-2010, 2013), United Republic of Tanzania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</si>
</sst>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0.0\ "/>
  </numFmts>
  <fonts count="9" x14ac:knownFonts="1">
    <font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color theme="1"/>
      <name val="Tahoma"/>
      <family val="2"/>
    </font>
    <font>
      <sz val="10"/>
      <name val="Arial"/>
      <family val="2"/>
    </font>
    <font>
      <b/>
      <sz val="11"/>
      <color indexed="8"/>
      <name val="Tahoma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b/>
      <sz val="11"/>
      <color theme="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1" applyFont="1" applyBorder="1" applyAlignment="1">
      <alignment horizontal="center"/>
    </xf>
    <xf numFmtId="0" fontId="4" fillId="0" borderId="0" xfId="0" applyFont="1" applyBorder="1"/>
    <xf numFmtId="0" fontId="1" fillId="2" borderId="1" xfId="0" applyFont="1" applyFill="1" applyBorder="1" applyAlignment="1">
      <alignment horizontal="center" vertical="center"/>
    </xf>
    <xf numFmtId="1" fontId="1" fillId="3" borderId="1" xfId="1" applyNumberFormat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/>
    </xf>
    <xf numFmtId="0" fontId="1" fillId="2" borderId="1" xfId="0" applyFont="1" applyFill="1" applyBorder="1"/>
    <xf numFmtId="164" fontId="5" fillId="0" borderId="1" xfId="0" applyNumberFormat="1" applyFont="1" applyFill="1" applyBorder="1" applyAlignment="1">
      <alignment horizontal="right"/>
    </xf>
    <xf numFmtId="164" fontId="5" fillId="0" borderId="1" xfId="0" applyNumberFormat="1" applyFont="1" applyFill="1" applyBorder="1"/>
    <xf numFmtId="0" fontId="1" fillId="4" borderId="3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/>
    </xf>
    <xf numFmtId="0" fontId="7" fillId="0" borderId="0" xfId="2" applyFont="1" applyAlignment="1" applyProtection="1"/>
    <xf numFmtId="0" fontId="0" fillId="0" borderId="0" xfId="0" applyFill="1"/>
    <xf numFmtId="0" fontId="1" fillId="4" borderId="2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/>
    </xf>
    <xf numFmtId="164" fontId="5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8" fillId="0" borderId="0" xfId="0" applyFont="1"/>
    <xf numFmtId="0" fontId="5" fillId="0" borderId="0" xfId="0" applyFont="1" applyFill="1"/>
    <xf numFmtId="0" fontId="5" fillId="0" borderId="0" xfId="0" applyFont="1" applyAlignment="1">
      <alignment horizontal="left" wrapText="1"/>
    </xf>
    <xf numFmtId="0" fontId="2" fillId="0" borderId="0" xfId="0" applyFont="1" applyFill="1"/>
    <xf numFmtId="0" fontId="2" fillId="0" borderId="0" xfId="0" applyFont="1" applyAlignment="1">
      <alignment horizontal="left" wrapText="1"/>
    </xf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5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</cellXfs>
  <cellStyles count="3">
    <cellStyle name="Hyperlink" xfId="2" builtinId="8"/>
    <cellStyle name="Normal" xfId="0" builtinId="0"/>
    <cellStyle name="Normal_A8_Table" xfId="1"/>
  </cellStyles>
  <dxfs count="2"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6"/>
  <sheetViews>
    <sheetView tabSelected="1" topLeftCell="A37" zoomScale="93" zoomScaleNormal="93" workbookViewId="0">
      <selection activeCell="A54" sqref="A54"/>
    </sheetView>
  </sheetViews>
  <sheetFormatPr defaultRowHeight="15" x14ac:dyDescent="0.25"/>
  <cols>
    <col min="1" max="1" width="16.85546875" customWidth="1"/>
    <col min="2" max="2" width="27.28515625" customWidth="1"/>
    <col min="3" max="3" width="11.85546875" customWidth="1"/>
    <col min="4" max="5" width="13.140625" customWidth="1"/>
    <col min="6" max="6" width="11.85546875" customWidth="1"/>
    <col min="7" max="12" width="13.140625" customWidth="1"/>
    <col min="13" max="13" width="11.85546875" customWidth="1"/>
    <col min="14" max="16" width="13.140625" customWidth="1"/>
  </cols>
  <sheetData>
    <row r="1" spans="1:18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3"/>
    </row>
    <row r="2" spans="1:18" x14ac:dyDescent="0.25">
      <c r="A2" s="4"/>
      <c r="B2" s="4"/>
      <c r="C2" s="4"/>
      <c r="D2" s="2" t="s">
        <v>1</v>
      </c>
      <c r="E2" s="4"/>
      <c r="F2" s="4"/>
      <c r="G2" s="4"/>
      <c r="H2" s="4"/>
      <c r="I2" s="4"/>
      <c r="J2" s="4"/>
      <c r="K2" s="2"/>
      <c r="L2" s="2"/>
      <c r="M2" s="2"/>
      <c r="N2" s="3"/>
      <c r="O2" s="3"/>
    </row>
    <row r="3" spans="1:18" x14ac:dyDescent="0.25">
      <c r="A3" s="5" t="s">
        <v>2</v>
      </c>
      <c r="B3" s="5" t="s">
        <v>3</v>
      </c>
      <c r="C3" s="6">
        <v>2000</v>
      </c>
      <c r="D3" s="6">
        <v>2001</v>
      </c>
      <c r="E3" s="6">
        <v>2002</v>
      </c>
      <c r="F3" s="6">
        <v>2003</v>
      </c>
      <c r="G3" s="6">
        <v>2004</v>
      </c>
      <c r="H3" s="6">
        <v>2005</v>
      </c>
      <c r="I3" s="6">
        <v>2006</v>
      </c>
      <c r="J3" s="6">
        <v>2007</v>
      </c>
      <c r="K3" s="6">
        <v>2008</v>
      </c>
      <c r="L3" s="6">
        <v>2009</v>
      </c>
      <c r="M3" s="6">
        <v>2010</v>
      </c>
      <c r="N3" s="6">
        <v>2011</v>
      </c>
      <c r="O3" s="6">
        <v>2012</v>
      </c>
      <c r="P3" s="6">
        <v>2013</v>
      </c>
    </row>
    <row r="4" spans="1:18" x14ac:dyDescent="0.25">
      <c r="A4" s="7" t="s">
        <v>4</v>
      </c>
      <c r="B4" s="8" t="s">
        <v>5</v>
      </c>
      <c r="C4" s="9">
        <v>9.9</v>
      </c>
      <c r="D4" s="9">
        <v>2.7</v>
      </c>
      <c r="E4" s="9">
        <v>2.952</v>
      </c>
      <c r="F4" s="9">
        <v>2.6850000000000001</v>
      </c>
      <c r="G4" s="9">
        <v>2.9670000000000001</v>
      </c>
      <c r="H4" s="9">
        <v>3.7490000000000001</v>
      </c>
      <c r="I4" s="9">
        <v>3.64</v>
      </c>
      <c r="J4" s="9">
        <v>3.6</v>
      </c>
      <c r="K4" s="9">
        <v>3.5</v>
      </c>
      <c r="L4" s="9">
        <v>3.6</v>
      </c>
      <c r="M4" s="9">
        <v>3.4</v>
      </c>
      <c r="N4" s="9">
        <v>5.4</v>
      </c>
      <c r="O4" s="9">
        <v>5.5</v>
      </c>
      <c r="P4" s="10">
        <v>5.5</v>
      </c>
    </row>
    <row r="5" spans="1:18" x14ac:dyDescent="0.25">
      <c r="A5" s="11"/>
      <c r="B5" s="8" t="s">
        <v>6</v>
      </c>
      <c r="C5" s="9">
        <v>10000</v>
      </c>
      <c r="D5" s="9">
        <v>2000</v>
      </c>
      <c r="E5" s="9">
        <v>2000</v>
      </c>
      <c r="F5" s="9">
        <v>2000</v>
      </c>
      <c r="G5" s="9">
        <v>2000</v>
      </c>
      <c r="H5" s="9">
        <v>2000</v>
      </c>
      <c r="I5" s="9">
        <v>2000</v>
      </c>
      <c r="J5" s="9">
        <v>2000</v>
      </c>
      <c r="K5" s="9">
        <v>2000</v>
      </c>
      <c r="L5" s="9">
        <v>2000</v>
      </c>
      <c r="M5" s="9">
        <v>2000</v>
      </c>
      <c r="N5" s="9">
        <v>3000</v>
      </c>
      <c r="O5" s="9">
        <v>3000</v>
      </c>
      <c r="P5" s="10">
        <v>3000</v>
      </c>
    </row>
    <row r="6" spans="1:18" x14ac:dyDescent="0.25">
      <c r="A6" s="12"/>
      <c r="B6" s="8" t="s">
        <v>7</v>
      </c>
      <c r="C6" s="9">
        <f>(C4*1000*1000)/C5</f>
        <v>990</v>
      </c>
      <c r="D6" s="9">
        <f t="shared" ref="D6:P6" si="0">(D4*1000*1000)/D5</f>
        <v>1350</v>
      </c>
      <c r="E6" s="9">
        <f t="shared" si="0"/>
        <v>1476</v>
      </c>
      <c r="F6" s="9">
        <f t="shared" si="0"/>
        <v>1342.5</v>
      </c>
      <c r="G6" s="9">
        <f t="shared" si="0"/>
        <v>1483.5</v>
      </c>
      <c r="H6" s="9">
        <f t="shared" si="0"/>
        <v>1874.5</v>
      </c>
      <c r="I6" s="9">
        <f t="shared" si="0"/>
        <v>1820</v>
      </c>
      <c r="J6" s="9">
        <f t="shared" si="0"/>
        <v>1800</v>
      </c>
      <c r="K6" s="9">
        <f t="shared" si="0"/>
        <v>1750</v>
      </c>
      <c r="L6" s="9">
        <f t="shared" si="0"/>
        <v>1800</v>
      </c>
      <c r="M6" s="9">
        <f t="shared" si="0"/>
        <v>1700</v>
      </c>
      <c r="N6" s="9">
        <f t="shared" si="0"/>
        <v>1800</v>
      </c>
      <c r="O6" s="9">
        <f t="shared" si="0"/>
        <v>1833.3333333333333</v>
      </c>
      <c r="P6" s="9">
        <f t="shared" si="0"/>
        <v>1833.3333333333333</v>
      </c>
      <c r="R6" s="13" t="s">
        <v>8</v>
      </c>
    </row>
    <row r="7" spans="1:18" x14ac:dyDescent="0.25">
      <c r="A7" s="7" t="s">
        <v>9</v>
      </c>
      <c r="B7" s="8" t="s">
        <v>5</v>
      </c>
      <c r="C7" s="9">
        <v>3</v>
      </c>
      <c r="D7" s="9">
        <v>3</v>
      </c>
      <c r="E7" s="9">
        <v>2.5</v>
      </c>
      <c r="F7" s="9">
        <v>2.5</v>
      </c>
      <c r="G7" s="9">
        <v>2.5</v>
      </c>
      <c r="H7" s="9">
        <v>2.5</v>
      </c>
      <c r="I7" s="9">
        <v>2.5</v>
      </c>
      <c r="J7" s="9">
        <v>2.5</v>
      </c>
      <c r="K7" s="9">
        <v>2.484</v>
      </c>
      <c r="L7" s="9">
        <v>1.865</v>
      </c>
      <c r="M7" s="9">
        <v>0.9</v>
      </c>
      <c r="N7" s="10">
        <v>0.97799999999999998</v>
      </c>
      <c r="O7" s="10">
        <v>1</v>
      </c>
      <c r="P7" s="10">
        <v>1</v>
      </c>
      <c r="Q7" s="14" t="s">
        <v>1</v>
      </c>
    </row>
    <row r="8" spans="1:18" x14ac:dyDescent="0.25">
      <c r="A8" s="11"/>
      <c r="B8" s="8" t="s">
        <v>6</v>
      </c>
      <c r="C8" s="9">
        <v>1100</v>
      </c>
      <c r="D8" s="9">
        <v>1100</v>
      </c>
      <c r="E8" s="9">
        <v>1100</v>
      </c>
      <c r="F8" s="9">
        <v>1100</v>
      </c>
      <c r="G8" s="9">
        <v>1100</v>
      </c>
      <c r="H8" s="9">
        <v>1100</v>
      </c>
      <c r="I8" s="9">
        <v>1100</v>
      </c>
      <c r="J8" s="9">
        <v>1100</v>
      </c>
      <c r="K8" s="9">
        <v>387</v>
      </c>
      <c r="L8" s="9">
        <v>327</v>
      </c>
      <c r="M8" s="9">
        <v>130</v>
      </c>
      <c r="N8" s="10">
        <v>440</v>
      </c>
      <c r="O8" s="10">
        <v>450</v>
      </c>
      <c r="P8" s="10">
        <v>470</v>
      </c>
    </row>
    <row r="9" spans="1:18" x14ac:dyDescent="0.25">
      <c r="A9" s="12"/>
      <c r="B9" s="8" t="s">
        <v>7</v>
      </c>
      <c r="C9" s="9">
        <f t="shared" ref="C9:P9" si="1">(C7*1000*1000)/C8</f>
        <v>2727.2727272727275</v>
      </c>
      <c r="D9" s="9">
        <f t="shared" si="1"/>
        <v>2727.2727272727275</v>
      </c>
      <c r="E9" s="9">
        <f t="shared" si="1"/>
        <v>2272.7272727272725</v>
      </c>
      <c r="F9" s="9">
        <f t="shared" si="1"/>
        <v>2272.7272727272725</v>
      </c>
      <c r="G9" s="9">
        <f t="shared" si="1"/>
        <v>2272.7272727272725</v>
      </c>
      <c r="H9" s="9">
        <f t="shared" si="1"/>
        <v>2272.7272727272725</v>
      </c>
      <c r="I9" s="9">
        <f t="shared" si="1"/>
        <v>2272.7272727272725</v>
      </c>
      <c r="J9" s="9">
        <f t="shared" si="1"/>
        <v>2272.7272727272725</v>
      </c>
      <c r="K9" s="9">
        <f t="shared" si="1"/>
        <v>6418.604651162791</v>
      </c>
      <c r="L9" s="9">
        <f t="shared" si="1"/>
        <v>5703.3639143730888</v>
      </c>
      <c r="M9" s="9">
        <f t="shared" si="1"/>
        <v>6923.0769230769229</v>
      </c>
      <c r="N9" s="9">
        <f t="shared" si="1"/>
        <v>2222.7272727272725</v>
      </c>
      <c r="O9" s="9">
        <f t="shared" si="1"/>
        <v>2222.2222222222222</v>
      </c>
      <c r="P9" s="9">
        <f t="shared" si="1"/>
        <v>2127.6595744680849</v>
      </c>
    </row>
    <row r="10" spans="1:18" x14ac:dyDescent="0.25">
      <c r="A10" s="15" t="s">
        <v>10</v>
      </c>
      <c r="B10" s="8" t="s">
        <v>5</v>
      </c>
      <c r="C10" s="9">
        <v>29</v>
      </c>
      <c r="D10" s="9">
        <v>30</v>
      </c>
      <c r="E10" s="9">
        <v>30</v>
      </c>
      <c r="F10" s="9">
        <v>30</v>
      </c>
      <c r="G10" s="9">
        <v>31</v>
      </c>
      <c r="H10" s="9">
        <v>31.5</v>
      </c>
      <c r="I10" s="9">
        <v>32</v>
      </c>
      <c r="J10" s="9">
        <v>32</v>
      </c>
      <c r="K10" s="9">
        <v>32.5</v>
      </c>
      <c r="L10" s="9">
        <v>25.6</v>
      </c>
      <c r="M10" s="9">
        <v>25.5</v>
      </c>
      <c r="N10" s="9">
        <v>27</v>
      </c>
      <c r="O10" s="9">
        <v>28</v>
      </c>
      <c r="P10" s="10">
        <v>28</v>
      </c>
    </row>
    <row r="11" spans="1:18" x14ac:dyDescent="0.25">
      <c r="A11" s="16"/>
      <c r="B11" s="8" t="s">
        <v>6</v>
      </c>
      <c r="C11" s="9">
        <v>68000</v>
      </c>
      <c r="D11" s="9">
        <v>70000</v>
      </c>
      <c r="E11" s="9">
        <v>70000</v>
      </c>
      <c r="F11" s="9">
        <v>70000</v>
      </c>
      <c r="G11" s="9">
        <v>73000</v>
      </c>
      <c r="H11" s="9">
        <v>74000</v>
      </c>
      <c r="I11" s="9">
        <v>75000</v>
      </c>
      <c r="J11" s="9">
        <v>75000</v>
      </c>
      <c r="K11" s="9">
        <v>76000</v>
      </c>
      <c r="L11" s="9">
        <v>60958</v>
      </c>
      <c r="M11" s="9">
        <v>62000</v>
      </c>
      <c r="N11" s="9">
        <v>66000</v>
      </c>
      <c r="O11" s="9">
        <v>67000</v>
      </c>
      <c r="P11" s="10">
        <v>67000</v>
      </c>
    </row>
    <row r="12" spans="1:18" x14ac:dyDescent="0.25">
      <c r="A12" s="17"/>
      <c r="B12" s="8" t="s">
        <v>7</v>
      </c>
      <c r="C12" s="9">
        <f t="shared" ref="C12:P12" si="2">(C10*1000*1000)/C11</f>
        <v>426.47058823529414</v>
      </c>
      <c r="D12" s="9">
        <f t="shared" si="2"/>
        <v>428.57142857142856</v>
      </c>
      <c r="E12" s="9">
        <f t="shared" si="2"/>
        <v>428.57142857142856</v>
      </c>
      <c r="F12" s="9">
        <f t="shared" si="2"/>
        <v>428.57142857142856</v>
      </c>
      <c r="G12" s="9">
        <f t="shared" si="2"/>
        <v>424.65753424657532</v>
      </c>
      <c r="H12" s="9">
        <f t="shared" si="2"/>
        <v>425.67567567567568</v>
      </c>
      <c r="I12" s="9">
        <f t="shared" si="2"/>
        <v>426.66666666666669</v>
      </c>
      <c r="J12" s="9">
        <f t="shared" si="2"/>
        <v>426.66666666666669</v>
      </c>
      <c r="K12" s="9">
        <f t="shared" si="2"/>
        <v>427.63157894736844</v>
      </c>
      <c r="L12" s="9">
        <f t="shared" si="2"/>
        <v>419.96128481905572</v>
      </c>
      <c r="M12" s="9">
        <f t="shared" si="2"/>
        <v>411.29032258064518</v>
      </c>
      <c r="N12" s="9">
        <f t="shared" si="2"/>
        <v>409.09090909090907</v>
      </c>
      <c r="O12" s="9">
        <f t="shared" si="2"/>
        <v>417.91044776119401</v>
      </c>
      <c r="P12" s="9">
        <f t="shared" si="2"/>
        <v>417.91044776119401</v>
      </c>
    </row>
    <row r="13" spans="1:18" x14ac:dyDescent="0.25">
      <c r="A13" s="7" t="s">
        <v>11</v>
      </c>
      <c r="B13" s="8" t="s">
        <v>5</v>
      </c>
      <c r="C13" s="18" t="s">
        <v>12</v>
      </c>
      <c r="D13" s="18" t="s">
        <v>12</v>
      </c>
      <c r="E13" s="18" t="s">
        <v>12</v>
      </c>
      <c r="F13" s="18" t="s">
        <v>12</v>
      </c>
      <c r="G13" s="18" t="s">
        <v>12</v>
      </c>
      <c r="H13" s="18" t="s">
        <v>12</v>
      </c>
      <c r="I13" s="18" t="s">
        <v>12</v>
      </c>
      <c r="J13" s="18" t="s">
        <v>12</v>
      </c>
      <c r="K13" s="18" t="s">
        <v>12</v>
      </c>
      <c r="L13" s="18" t="s">
        <v>12</v>
      </c>
      <c r="M13" s="18" t="s">
        <v>12</v>
      </c>
      <c r="N13" s="18" t="s">
        <v>12</v>
      </c>
      <c r="O13" s="18" t="s">
        <v>12</v>
      </c>
      <c r="P13" s="18" t="s">
        <v>12</v>
      </c>
    </row>
    <row r="14" spans="1:18" x14ac:dyDescent="0.25">
      <c r="A14" s="11"/>
      <c r="B14" s="8" t="s">
        <v>6</v>
      </c>
      <c r="C14" s="18" t="s">
        <v>12</v>
      </c>
      <c r="D14" s="18" t="s">
        <v>12</v>
      </c>
      <c r="E14" s="18" t="s">
        <v>12</v>
      </c>
      <c r="F14" s="18" t="s">
        <v>12</v>
      </c>
      <c r="G14" s="18" t="s">
        <v>12</v>
      </c>
      <c r="H14" s="18" t="s">
        <v>12</v>
      </c>
      <c r="I14" s="18" t="s">
        <v>12</v>
      </c>
      <c r="J14" s="18" t="s">
        <v>12</v>
      </c>
      <c r="K14" s="18" t="s">
        <v>12</v>
      </c>
      <c r="L14" s="18" t="s">
        <v>12</v>
      </c>
      <c r="M14" s="18" t="s">
        <v>12</v>
      </c>
      <c r="N14" s="18" t="s">
        <v>12</v>
      </c>
      <c r="O14" s="18" t="s">
        <v>12</v>
      </c>
      <c r="P14" s="18" t="s">
        <v>12</v>
      </c>
    </row>
    <row r="15" spans="1:18" x14ac:dyDescent="0.25">
      <c r="A15" s="12"/>
      <c r="B15" s="8" t="s">
        <v>7</v>
      </c>
      <c r="C15" s="18" t="s">
        <v>12</v>
      </c>
      <c r="D15" s="18" t="s">
        <v>12</v>
      </c>
      <c r="E15" s="18" t="s">
        <v>12</v>
      </c>
      <c r="F15" s="18" t="s">
        <v>12</v>
      </c>
      <c r="G15" s="18" t="s">
        <v>12</v>
      </c>
      <c r="H15" s="18" t="s">
        <v>12</v>
      </c>
      <c r="I15" s="18" t="s">
        <v>12</v>
      </c>
      <c r="J15" s="18" t="s">
        <v>12</v>
      </c>
      <c r="K15" s="18" t="s">
        <v>12</v>
      </c>
      <c r="L15" s="18" t="s">
        <v>12</v>
      </c>
      <c r="M15" s="18" t="s">
        <v>12</v>
      </c>
      <c r="N15" s="18" t="s">
        <v>12</v>
      </c>
      <c r="O15" s="18" t="s">
        <v>12</v>
      </c>
      <c r="P15" s="18" t="s">
        <v>12</v>
      </c>
    </row>
    <row r="16" spans="1:18" x14ac:dyDescent="0.25">
      <c r="A16" s="7" t="s">
        <v>13</v>
      </c>
      <c r="B16" s="8" t="s">
        <v>5</v>
      </c>
      <c r="C16" s="9">
        <v>27.434000000000001</v>
      </c>
      <c r="D16" s="9">
        <v>26.518000000000001</v>
      </c>
      <c r="E16" s="9">
        <v>8.1620000000000008</v>
      </c>
      <c r="F16" s="9">
        <v>11.355</v>
      </c>
      <c r="G16" s="9">
        <v>13.244999999999999</v>
      </c>
      <c r="H16" s="9">
        <v>9.1</v>
      </c>
      <c r="I16" s="9">
        <v>17</v>
      </c>
      <c r="J16" s="9">
        <v>15</v>
      </c>
      <c r="K16" s="9">
        <v>14</v>
      </c>
      <c r="L16" s="9">
        <v>12.5</v>
      </c>
      <c r="M16" s="9">
        <v>14</v>
      </c>
      <c r="N16" s="9">
        <v>14.3</v>
      </c>
      <c r="O16" s="9">
        <v>15.5</v>
      </c>
      <c r="P16" s="10">
        <v>14.3</v>
      </c>
    </row>
    <row r="17" spans="1:16" x14ac:dyDescent="0.25">
      <c r="A17" s="11"/>
      <c r="B17" s="8" t="s">
        <v>6</v>
      </c>
      <c r="C17" s="9">
        <v>28553</v>
      </c>
      <c r="D17" s="9">
        <v>28345</v>
      </c>
      <c r="E17" s="9">
        <v>12102</v>
      </c>
      <c r="F17" s="9">
        <v>14890</v>
      </c>
      <c r="G17" s="9">
        <v>16309</v>
      </c>
      <c r="H17" s="9">
        <v>9267</v>
      </c>
      <c r="I17" s="9">
        <v>21000</v>
      </c>
      <c r="J17" s="9">
        <v>19000</v>
      </c>
      <c r="K17" s="9">
        <v>18000</v>
      </c>
      <c r="L17" s="9">
        <v>18000</v>
      </c>
      <c r="M17" s="9">
        <v>16000</v>
      </c>
      <c r="N17" s="9">
        <v>15000</v>
      </c>
      <c r="O17" s="9">
        <v>15000</v>
      </c>
      <c r="P17" s="10">
        <v>13000</v>
      </c>
    </row>
    <row r="18" spans="1:16" x14ac:dyDescent="0.25">
      <c r="A18" s="12"/>
      <c r="B18" s="8" t="s">
        <v>7</v>
      </c>
      <c r="C18" s="9">
        <f t="shared" ref="C18:P18" si="3">(C16*1000*1000)/C17</f>
        <v>960.80972227086465</v>
      </c>
      <c r="D18" s="9">
        <f t="shared" si="3"/>
        <v>935.54418768742278</v>
      </c>
      <c r="E18" s="9">
        <f t="shared" si="3"/>
        <v>674.43397785490015</v>
      </c>
      <c r="F18" s="9">
        <f t="shared" si="3"/>
        <v>762.59234385493619</v>
      </c>
      <c r="G18" s="9">
        <f t="shared" si="3"/>
        <v>812.12827273284688</v>
      </c>
      <c r="H18" s="9">
        <f t="shared" si="3"/>
        <v>981.97906550124094</v>
      </c>
      <c r="I18" s="9">
        <f t="shared" si="3"/>
        <v>809.52380952380952</v>
      </c>
      <c r="J18" s="9">
        <f t="shared" si="3"/>
        <v>789.47368421052636</v>
      </c>
      <c r="K18" s="9">
        <f t="shared" si="3"/>
        <v>777.77777777777783</v>
      </c>
      <c r="L18" s="9">
        <f t="shared" si="3"/>
        <v>694.44444444444446</v>
      </c>
      <c r="M18" s="9">
        <f t="shared" si="3"/>
        <v>875</v>
      </c>
      <c r="N18" s="9">
        <f t="shared" si="3"/>
        <v>953.33333333333337</v>
      </c>
      <c r="O18" s="9">
        <f t="shared" si="3"/>
        <v>1033.3333333333333</v>
      </c>
      <c r="P18" s="9">
        <f t="shared" si="3"/>
        <v>1100</v>
      </c>
    </row>
    <row r="19" spans="1:16" x14ac:dyDescent="0.25">
      <c r="A19" s="7" t="s">
        <v>14</v>
      </c>
      <c r="B19" s="8" t="s">
        <v>5</v>
      </c>
      <c r="C19" s="9">
        <v>34.906999999999996</v>
      </c>
      <c r="D19" s="9">
        <v>36.741999999999997</v>
      </c>
      <c r="E19" s="9">
        <v>38.826999999999998</v>
      </c>
      <c r="F19" s="9">
        <v>40.039000000000001</v>
      </c>
      <c r="G19" s="9">
        <v>53.581000000000003</v>
      </c>
      <c r="H19" s="9">
        <v>50.363</v>
      </c>
      <c r="I19" s="9">
        <v>58.569000000000003</v>
      </c>
      <c r="J19" s="9">
        <v>63.29</v>
      </c>
      <c r="K19" s="9">
        <v>76.760999999999996</v>
      </c>
      <c r="L19" s="9">
        <v>72.572000000000003</v>
      </c>
      <c r="M19" s="9">
        <v>29</v>
      </c>
      <c r="N19" s="9">
        <v>52.448</v>
      </c>
      <c r="O19" s="9">
        <v>228.904</v>
      </c>
      <c r="P19" s="10">
        <v>158.82599999999999</v>
      </c>
    </row>
    <row r="20" spans="1:16" x14ac:dyDescent="0.25">
      <c r="A20" s="11"/>
      <c r="B20" s="8" t="s">
        <v>6</v>
      </c>
      <c r="C20" s="9">
        <v>40372</v>
      </c>
      <c r="D20" s="9">
        <v>47327</v>
      </c>
      <c r="E20" s="9">
        <v>46773</v>
      </c>
      <c r="F20" s="9">
        <v>43706</v>
      </c>
      <c r="G20" s="9">
        <v>63447</v>
      </c>
      <c r="H20" s="9">
        <v>88535</v>
      </c>
      <c r="I20" s="9">
        <v>62233</v>
      </c>
      <c r="J20" s="9">
        <v>60673</v>
      </c>
      <c r="K20" s="9">
        <v>69826</v>
      </c>
      <c r="L20" s="9">
        <v>83830</v>
      </c>
      <c r="M20" s="9">
        <v>20000</v>
      </c>
      <c r="N20" s="9">
        <v>59616</v>
      </c>
      <c r="O20" s="9">
        <v>250388</v>
      </c>
      <c r="P20" s="10">
        <v>184513</v>
      </c>
    </row>
    <row r="21" spans="1:16" x14ac:dyDescent="0.25">
      <c r="A21" s="12"/>
      <c r="B21" s="8" t="s">
        <v>7</v>
      </c>
      <c r="C21" s="9">
        <f t="shared" ref="C21:P21" si="4">(C19*1000*1000)/C20</f>
        <v>864.63390468641637</v>
      </c>
      <c r="D21" s="9">
        <f t="shared" si="4"/>
        <v>776.34331354195285</v>
      </c>
      <c r="E21" s="9">
        <f t="shared" si="4"/>
        <v>830.11566502041774</v>
      </c>
      <c r="F21" s="9">
        <f t="shared" si="4"/>
        <v>916.09847618175991</v>
      </c>
      <c r="G21" s="9">
        <f t="shared" si="4"/>
        <v>844.50013397008524</v>
      </c>
      <c r="H21" s="9">
        <f t="shared" si="4"/>
        <v>568.84847800304965</v>
      </c>
      <c r="I21" s="9">
        <f t="shared" si="4"/>
        <v>941.12448379477121</v>
      </c>
      <c r="J21" s="9">
        <f t="shared" si="4"/>
        <v>1043.1328597563991</v>
      </c>
      <c r="K21" s="9">
        <f t="shared" si="4"/>
        <v>1099.3183055022484</v>
      </c>
      <c r="L21" s="9">
        <f t="shared" si="4"/>
        <v>865.70440176547777</v>
      </c>
      <c r="M21" s="9">
        <f t="shared" si="4"/>
        <v>1450</v>
      </c>
      <c r="N21" s="9">
        <f t="shared" si="4"/>
        <v>879.76382179280733</v>
      </c>
      <c r="O21" s="9">
        <f t="shared" si="4"/>
        <v>914.19716599837056</v>
      </c>
      <c r="P21" s="9">
        <f t="shared" si="4"/>
        <v>860.78487694633986</v>
      </c>
    </row>
    <row r="22" spans="1:16" x14ac:dyDescent="0.25">
      <c r="A22" s="7" t="s">
        <v>15</v>
      </c>
      <c r="B22" s="8" t="s">
        <v>5</v>
      </c>
      <c r="C22" s="19" t="s">
        <v>16</v>
      </c>
      <c r="D22" s="19" t="s">
        <v>16</v>
      </c>
      <c r="E22" s="19" t="s">
        <v>16</v>
      </c>
      <c r="F22" s="19" t="s">
        <v>16</v>
      </c>
      <c r="G22" s="19" t="s">
        <v>16</v>
      </c>
      <c r="H22" s="19" t="s">
        <v>16</v>
      </c>
      <c r="I22" s="19" t="s">
        <v>16</v>
      </c>
      <c r="J22" s="19" t="s">
        <v>16</v>
      </c>
      <c r="K22" s="19" t="s">
        <v>16</v>
      </c>
      <c r="L22" s="19" t="s">
        <v>16</v>
      </c>
      <c r="M22" s="19" t="s">
        <v>16</v>
      </c>
      <c r="N22" s="19" t="s">
        <v>16</v>
      </c>
      <c r="O22" s="19" t="s">
        <v>16</v>
      </c>
      <c r="P22" s="19" t="s">
        <v>16</v>
      </c>
    </row>
    <row r="23" spans="1:16" x14ac:dyDescent="0.25">
      <c r="A23" s="11"/>
      <c r="B23" s="8" t="s">
        <v>6</v>
      </c>
      <c r="C23" s="19" t="s">
        <v>16</v>
      </c>
      <c r="D23" s="19" t="s">
        <v>16</v>
      </c>
      <c r="E23" s="19" t="s">
        <v>16</v>
      </c>
      <c r="F23" s="19" t="s">
        <v>16</v>
      </c>
      <c r="G23" s="19" t="s">
        <v>16</v>
      </c>
      <c r="H23" s="19" t="s">
        <v>16</v>
      </c>
      <c r="I23" s="19" t="s">
        <v>16</v>
      </c>
      <c r="J23" s="19" t="s">
        <v>16</v>
      </c>
      <c r="K23" s="19" t="s">
        <v>16</v>
      </c>
      <c r="L23" s="19" t="s">
        <v>16</v>
      </c>
      <c r="M23" s="19" t="s">
        <v>16</v>
      </c>
      <c r="N23" s="19" t="s">
        <v>16</v>
      </c>
      <c r="O23" s="19" t="s">
        <v>16</v>
      </c>
      <c r="P23" s="19" t="s">
        <v>16</v>
      </c>
    </row>
    <row r="24" spans="1:16" x14ac:dyDescent="0.25">
      <c r="A24" s="12"/>
      <c r="B24" s="8" t="s">
        <v>7</v>
      </c>
      <c r="C24" s="19" t="s">
        <v>16</v>
      </c>
      <c r="D24" s="19" t="s">
        <v>16</v>
      </c>
      <c r="E24" s="19" t="s">
        <v>16</v>
      </c>
      <c r="F24" s="19" t="s">
        <v>16</v>
      </c>
      <c r="G24" s="19" t="s">
        <v>16</v>
      </c>
      <c r="H24" s="19" t="s">
        <v>16</v>
      </c>
      <c r="I24" s="19" t="s">
        <v>16</v>
      </c>
      <c r="J24" s="19" t="s">
        <v>16</v>
      </c>
      <c r="K24" s="19" t="s">
        <v>16</v>
      </c>
      <c r="L24" s="19" t="s">
        <v>16</v>
      </c>
      <c r="M24" s="19" t="s">
        <v>16</v>
      </c>
      <c r="N24" s="19" t="s">
        <v>16</v>
      </c>
      <c r="O24" s="19" t="s">
        <v>16</v>
      </c>
      <c r="P24" s="19" t="s">
        <v>16</v>
      </c>
    </row>
    <row r="25" spans="1:16" x14ac:dyDescent="0.25">
      <c r="A25" s="7" t="s">
        <v>17</v>
      </c>
      <c r="B25" s="8" t="s">
        <v>5</v>
      </c>
      <c r="C25" s="9">
        <v>38</v>
      </c>
      <c r="D25" s="9">
        <v>96</v>
      </c>
      <c r="E25" s="9">
        <v>125</v>
      </c>
      <c r="F25" s="9">
        <v>74</v>
      </c>
      <c r="G25" s="9">
        <v>120</v>
      </c>
      <c r="H25" s="9">
        <v>111</v>
      </c>
      <c r="I25" s="9">
        <v>165</v>
      </c>
      <c r="J25" s="9">
        <v>210</v>
      </c>
      <c r="K25" s="9">
        <v>189</v>
      </c>
      <c r="L25" s="9">
        <v>172.78299999999999</v>
      </c>
      <c r="M25" s="9">
        <v>175</v>
      </c>
      <c r="N25" s="10">
        <v>112</v>
      </c>
      <c r="O25" s="10">
        <v>262</v>
      </c>
      <c r="P25" s="10">
        <v>258</v>
      </c>
    </row>
    <row r="26" spans="1:16" x14ac:dyDescent="0.25">
      <c r="A26" s="11"/>
      <c r="B26" s="8" t="s">
        <v>6</v>
      </c>
      <c r="C26" s="9">
        <v>105655</v>
      </c>
      <c r="D26" s="9">
        <v>240000</v>
      </c>
      <c r="E26" s="9">
        <v>310000</v>
      </c>
      <c r="F26" s="9">
        <v>148000</v>
      </c>
      <c r="G26" s="9">
        <v>240000</v>
      </c>
      <c r="H26" s="9">
        <v>225000</v>
      </c>
      <c r="I26" s="9">
        <v>330000</v>
      </c>
      <c r="J26" s="9">
        <v>360000</v>
      </c>
      <c r="K26" s="9">
        <v>398000</v>
      </c>
      <c r="L26" s="9">
        <v>365000</v>
      </c>
      <c r="M26" s="9">
        <v>370000</v>
      </c>
      <c r="N26" s="10">
        <v>189000</v>
      </c>
      <c r="O26" s="10">
        <v>189000</v>
      </c>
      <c r="P26" s="10">
        <v>185000</v>
      </c>
    </row>
    <row r="27" spans="1:16" x14ac:dyDescent="0.25">
      <c r="A27" s="12"/>
      <c r="B27" s="8" t="s">
        <v>7</v>
      </c>
      <c r="C27" s="9">
        <f t="shared" ref="C27:P27" si="5">(C25*1000*1000)/C26</f>
        <v>359.66116132696038</v>
      </c>
      <c r="D27" s="9">
        <f t="shared" si="5"/>
        <v>400</v>
      </c>
      <c r="E27" s="9">
        <f t="shared" si="5"/>
        <v>403.22580645161293</v>
      </c>
      <c r="F27" s="9">
        <f t="shared" si="5"/>
        <v>500</v>
      </c>
      <c r="G27" s="9">
        <f t="shared" si="5"/>
        <v>500</v>
      </c>
      <c r="H27" s="9">
        <f t="shared" si="5"/>
        <v>493.33333333333331</v>
      </c>
      <c r="I27" s="9">
        <f t="shared" si="5"/>
        <v>500</v>
      </c>
      <c r="J27" s="9">
        <f t="shared" si="5"/>
        <v>583.33333333333337</v>
      </c>
      <c r="K27" s="9">
        <f t="shared" si="5"/>
        <v>474.8743718592965</v>
      </c>
      <c r="L27" s="9">
        <f t="shared" si="5"/>
        <v>473.37808219178083</v>
      </c>
      <c r="M27" s="9">
        <f t="shared" si="5"/>
        <v>472.97297297297297</v>
      </c>
      <c r="N27" s="9">
        <f t="shared" si="5"/>
        <v>592.59259259259261</v>
      </c>
      <c r="O27" s="9">
        <f t="shared" si="5"/>
        <v>1386.2433862433863</v>
      </c>
      <c r="P27" s="9">
        <f t="shared" si="5"/>
        <v>1394.5945945945946</v>
      </c>
    </row>
    <row r="28" spans="1:16" x14ac:dyDescent="0.25">
      <c r="A28" s="7" t="s">
        <v>18</v>
      </c>
      <c r="B28" s="8" t="s">
        <v>5</v>
      </c>
      <c r="C28" s="9">
        <v>5.0999999999999996</v>
      </c>
      <c r="D28" s="9">
        <v>5.0999999999999996</v>
      </c>
      <c r="E28" s="9">
        <v>5.7</v>
      </c>
      <c r="F28" s="9">
        <v>5.7</v>
      </c>
      <c r="G28" s="9">
        <v>5.7</v>
      </c>
      <c r="H28" s="9">
        <v>5.7</v>
      </c>
      <c r="I28" s="9">
        <v>5.7</v>
      </c>
      <c r="J28" s="9">
        <v>5.7</v>
      </c>
      <c r="K28" s="9">
        <v>5.1559999999999997</v>
      </c>
      <c r="L28" s="9">
        <v>4.47</v>
      </c>
      <c r="M28" s="9">
        <v>4.5</v>
      </c>
      <c r="N28" s="10" t="s">
        <v>16</v>
      </c>
      <c r="O28" s="10" t="s">
        <v>16</v>
      </c>
      <c r="P28" s="10" t="s">
        <v>16</v>
      </c>
    </row>
    <row r="29" spans="1:16" x14ac:dyDescent="0.25">
      <c r="A29" s="11"/>
      <c r="B29" s="8" t="s">
        <v>6</v>
      </c>
      <c r="C29" s="9">
        <v>3745</v>
      </c>
      <c r="D29" s="9">
        <v>3500</v>
      </c>
      <c r="E29" s="9">
        <v>3800</v>
      </c>
      <c r="F29" s="9">
        <v>3800</v>
      </c>
      <c r="G29" s="9">
        <v>3800</v>
      </c>
      <c r="H29" s="9">
        <v>3800</v>
      </c>
      <c r="I29" s="9">
        <v>3800</v>
      </c>
      <c r="J29" s="9">
        <v>3800</v>
      </c>
      <c r="K29" s="9">
        <v>2700</v>
      </c>
      <c r="L29" s="9">
        <v>2350</v>
      </c>
      <c r="M29" s="9">
        <v>2370</v>
      </c>
      <c r="N29" s="10" t="s">
        <v>16</v>
      </c>
      <c r="O29" s="10" t="s">
        <v>16</v>
      </c>
      <c r="P29" s="10" t="s">
        <v>16</v>
      </c>
    </row>
    <row r="30" spans="1:16" x14ac:dyDescent="0.25">
      <c r="A30" s="12"/>
      <c r="B30" s="8" t="s">
        <v>7</v>
      </c>
      <c r="C30" s="9">
        <f t="shared" ref="C30:M30" si="6">(C28*1000*1000)/C29</f>
        <v>1361.8157543391187</v>
      </c>
      <c r="D30" s="9">
        <f t="shared" si="6"/>
        <v>1457.1428571428571</v>
      </c>
      <c r="E30" s="9">
        <f t="shared" si="6"/>
        <v>1500</v>
      </c>
      <c r="F30" s="9">
        <f t="shared" si="6"/>
        <v>1500</v>
      </c>
      <c r="G30" s="9">
        <f t="shared" si="6"/>
        <v>1500</v>
      </c>
      <c r="H30" s="9">
        <f t="shared" si="6"/>
        <v>1500</v>
      </c>
      <c r="I30" s="9">
        <f t="shared" si="6"/>
        <v>1500</v>
      </c>
      <c r="J30" s="9">
        <f t="shared" si="6"/>
        <v>1500</v>
      </c>
      <c r="K30" s="9">
        <f t="shared" si="6"/>
        <v>1909.6296296296296</v>
      </c>
      <c r="L30" s="9">
        <f t="shared" si="6"/>
        <v>1902.127659574468</v>
      </c>
      <c r="M30" s="9">
        <f t="shared" si="6"/>
        <v>1898.7341772151899</v>
      </c>
      <c r="N30" s="10" t="s">
        <v>16</v>
      </c>
      <c r="O30" s="10" t="s">
        <v>16</v>
      </c>
      <c r="P30" s="10" t="s">
        <v>16</v>
      </c>
    </row>
    <row r="31" spans="1:16" x14ac:dyDescent="0.25">
      <c r="A31" s="7" t="s">
        <v>19</v>
      </c>
      <c r="B31" s="8" t="s">
        <v>5</v>
      </c>
      <c r="C31" s="19" t="s">
        <v>12</v>
      </c>
      <c r="D31" s="19" t="s">
        <v>12</v>
      </c>
      <c r="E31" s="19" t="s">
        <v>12</v>
      </c>
      <c r="F31" s="19" t="s">
        <v>12</v>
      </c>
      <c r="G31" s="19" t="s">
        <v>12</v>
      </c>
      <c r="H31" s="19" t="s">
        <v>12</v>
      </c>
      <c r="I31" s="19" t="s">
        <v>12</v>
      </c>
      <c r="J31" s="19" t="s">
        <v>12</v>
      </c>
      <c r="K31" s="19" t="s">
        <v>12</v>
      </c>
      <c r="L31" s="19" t="s">
        <v>12</v>
      </c>
      <c r="M31" s="19" t="s">
        <v>12</v>
      </c>
      <c r="N31" s="19" t="s">
        <v>12</v>
      </c>
      <c r="O31" s="19" t="s">
        <v>12</v>
      </c>
      <c r="P31" s="19" t="s">
        <v>12</v>
      </c>
    </row>
    <row r="32" spans="1:16" x14ac:dyDescent="0.25">
      <c r="A32" s="11"/>
      <c r="B32" s="8" t="s">
        <v>6</v>
      </c>
      <c r="C32" s="19" t="s">
        <v>12</v>
      </c>
      <c r="D32" s="19" t="s">
        <v>12</v>
      </c>
      <c r="E32" s="19" t="s">
        <v>12</v>
      </c>
      <c r="F32" s="19" t="s">
        <v>12</v>
      </c>
      <c r="G32" s="19" t="s">
        <v>12</v>
      </c>
      <c r="H32" s="19" t="s">
        <v>12</v>
      </c>
      <c r="I32" s="19" t="s">
        <v>12</v>
      </c>
      <c r="J32" s="19" t="s">
        <v>12</v>
      </c>
      <c r="K32" s="19" t="s">
        <v>12</v>
      </c>
      <c r="L32" s="19" t="s">
        <v>12</v>
      </c>
      <c r="M32" s="19" t="s">
        <v>12</v>
      </c>
      <c r="N32" s="19" t="s">
        <v>12</v>
      </c>
      <c r="O32" s="19" t="s">
        <v>12</v>
      </c>
      <c r="P32" s="19" t="s">
        <v>12</v>
      </c>
    </row>
    <row r="33" spans="1:16" x14ac:dyDescent="0.25">
      <c r="A33" s="12"/>
      <c r="B33" s="8" t="s">
        <v>7</v>
      </c>
      <c r="C33" s="19" t="s">
        <v>12</v>
      </c>
      <c r="D33" s="19" t="s">
        <v>12</v>
      </c>
      <c r="E33" s="19" t="s">
        <v>12</v>
      </c>
      <c r="F33" s="19" t="s">
        <v>12</v>
      </c>
      <c r="G33" s="19" t="s">
        <v>12</v>
      </c>
      <c r="H33" s="19" t="s">
        <v>12</v>
      </c>
      <c r="I33" s="19" t="s">
        <v>12</v>
      </c>
      <c r="J33" s="19" t="s">
        <v>12</v>
      </c>
      <c r="K33" s="19" t="s">
        <v>12</v>
      </c>
      <c r="L33" s="19" t="s">
        <v>12</v>
      </c>
      <c r="M33" s="19" t="s">
        <v>12</v>
      </c>
      <c r="N33" s="19" t="s">
        <v>12</v>
      </c>
      <c r="O33" s="19" t="s">
        <v>12</v>
      </c>
      <c r="P33" s="19" t="s">
        <v>12</v>
      </c>
    </row>
    <row r="34" spans="1:16" x14ac:dyDescent="0.25">
      <c r="A34" s="7" t="s">
        <v>20</v>
      </c>
      <c r="B34" s="8" t="s">
        <v>5</v>
      </c>
      <c r="C34" s="9">
        <v>70</v>
      </c>
      <c r="D34" s="9">
        <v>92</v>
      </c>
      <c r="E34" s="9">
        <v>47</v>
      </c>
      <c r="F34" s="9">
        <v>41</v>
      </c>
      <c r="G34" s="9">
        <v>72</v>
      </c>
      <c r="H34" s="9">
        <v>54</v>
      </c>
      <c r="I34" s="9">
        <v>39</v>
      </c>
      <c r="J34" s="9">
        <v>29</v>
      </c>
      <c r="K34" s="9">
        <v>26</v>
      </c>
      <c r="L34" s="9">
        <v>23</v>
      </c>
      <c r="M34" s="9">
        <v>21</v>
      </c>
      <c r="N34" s="10">
        <v>46.348999999999997</v>
      </c>
      <c r="O34" s="10">
        <v>32.6</v>
      </c>
      <c r="P34" s="10">
        <v>14.1</v>
      </c>
    </row>
    <row r="35" spans="1:16" x14ac:dyDescent="0.25">
      <c r="A35" s="11"/>
      <c r="B35" s="8" t="s">
        <v>6</v>
      </c>
      <c r="C35" s="9">
        <v>51000</v>
      </c>
      <c r="D35" s="9">
        <v>56692</v>
      </c>
      <c r="E35" s="9">
        <v>36688</v>
      </c>
      <c r="F35" s="9">
        <v>22574</v>
      </c>
      <c r="G35" s="9">
        <v>35719</v>
      </c>
      <c r="H35" s="9">
        <v>21763</v>
      </c>
      <c r="I35" s="9">
        <v>18114</v>
      </c>
      <c r="J35" s="9">
        <v>10563</v>
      </c>
      <c r="K35" s="9">
        <v>9221</v>
      </c>
      <c r="L35" s="9">
        <v>6814</v>
      </c>
      <c r="M35" s="9">
        <v>5111</v>
      </c>
      <c r="N35" s="10">
        <v>13145</v>
      </c>
      <c r="O35" s="10">
        <v>9397</v>
      </c>
      <c r="P35" s="10">
        <v>6827</v>
      </c>
    </row>
    <row r="36" spans="1:16" x14ac:dyDescent="0.25">
      <c r="A36" s="12"/>
      <c r="B36" s="8" t="s">
        <v>7</v>
      </c>
      <c r="C36" s="9">
        <f t="shared" ref="C36:P36" si="7">(C34*1000*1000)/C35</f>
        <v>1372.5490196078431</v>
      </c>
      <c r="D36" s="9">
        <f t="shared" si="7"/>
        <v>1622.8039229520921</v>
      </c>
      <c r="E36" s="9">
        <f t="shared" si="7"/>
        <v>1281.0728303532489</v>
      </c>
      <c r="F36" s="9">
        <f t="shared" si="7"/>
        <v>1816.2487817843537</v>
      </c>
      <c r="G36" s="9">
        <f t="shared" si="7"/>
        <v>2015.7339231221479</v>
      </c>
      <c r="H36" s="9">
        <f t="shared" si="7"/>
        <v>2481.2755594357395</v>
      </c>
      <c r="I36" s="9">
        <f t="shared" si="7"/>
        <v>2153.0308049022856</v>
      </c>
      <c r="J36" s="9">
        <f t="shared" si="7"/>
        <v>2745.4321688914133</v>
      </c>
      <c r="K36" s="9">
        <f t="shared" si="7"/>
        <v>2819.6507970935909</v>
      </c>
      <c r="L36" s="9">
        <f t="shared" si="7"/>
        <v>3375.4035808629292</v>
      </c>
      <c r="M36" s="9">
        <f t="shared" si="7"/>
        <v>4108.784973586382</v>
      </c>
      <c r="N36" s="9">
        <f t="shared" si="7"/>
        <v>3525.9794598706731</v>
      </c>
      <c r="O36" s="9">
        <f t="shared" si="7"/>
        <v>3469.1922954134297</v>
      </c>
      <c r="P36" s="9">
        <f t="shared" si="7"/>
        <v>2065.3288413651676</v>
      </c>
    </row>
    <row r="37" spans="1:16" x14ac:dyDescent="0.25">
      <c r="A37" s="7" t="s">
        <v>21</v>
      </c>
      <c r="B37" s="8" t="s">
        <v>5</v>
      </c>
      <c r="C37" s="9">
        <v>11.35</v>
      </c>
      <c r="D37" s="9">
        <v>9.1</v>
      </c>
      <c r="E37" s="9">
        <v>6</v>
      </c>
      <c r="F37" s="9">
        <v>1.85</v>
      </c>
      <c r="G37" s="9">
        <v>4.9000000000000004</v>
      </c>
      <c r="H37" s="9">
        <v>6</v>
      </c>
      <c r="I37" s="9">
        <v>7.2</v>
      </c>
      <c r="J37" s="9">
        <v>7.2</v>
      </c>
      <c r="K37" s="9">
        <v>1.4</v>
      </c>
      <c r="L37" s="9">
        <v>1.65</v>
      </c>
      <c r="M37" s="9">
        <v>1.8</v>
      </c>
      <c r="N37" s="10">
        <v>1.3959999999999999</v>
      </c>
      <c r="O37" s="10">
        <v>1.3</v>
      </c>
      <c r="P37" s="10">
        <v>1.4</v>
      </c>
    </row>
    <row r="38" spans="1:16" x14ac:dyDescent="0.25">
      <c r="A38" s="11"/>
      <c r="B38" s="8" t="s">
        <v>6</v>
      </c>
      <c r="C38" s="9">
        <v>28300</v>
      </c>
      <c r="D38" s="9">
        <v>9600</v>
      </c>
      <c r="E38" s="9">
        <v>10700</v>
      </c>
      <c r="F38" s="9">
        <v>3500</v>
      </c>
      <c r="G38" s="9">
        <v>2800</v>
      </c>
      <c r="H38" s="9">
        <v>5000</v>
      </c>
      <c r="I38" s="9">
        <v>14800</v>
      </c>
      <c r="J38" s="9">
        <v>14800</v>
      </c>
      <c r="K38" s="9">
        <v>2291</v>
      </c>
      <c r="L38" s="9">
        <v>2688</v>
      </c>
      <c r="M38" s="9">
        <v>2950</v>
      </c>
      <c r="N38" s="10">
        <v>2521</v>
      </c>
      <c r="O38" s="10">
        <v>2500</v>
      </c>
      <c r="P38" s="10">
        <v>2550</v>
      </c>
    </row>
    <row r="39" spans="1:16" x14ac:dyDescent="0.25">
      <c r="A39" s="12"/>
      <c r="B39" s="8" t="s">
        <v>7</v>
      </c>
      <c r="C39" s="9">
        <f t="shared" ref="C39:P39" si="8">(C37*1000*1000)/C38</f>
        <v>401.06007067137807</v>
      </c>
      <c r="D39" s="9">
        <f t="shared" si="8"/>
        <v>947.91666666666663</v>
      </c>
      <c r="E39" s="9">
        <f t="shared" si="8"/>
        <v>560.74766355140184</v>
      </c>
      <c r="F39" s="9">
        <f t="shared" si="8"/>
        <v>528.57142857142856</v>
      </c>
      <c r="G39" s="9">
        <f t="shared" si="8"/>
        <v>1750</v>
      </c>
      <c r="H39" s="9">
        <f t="shared" si="8"/>
        <v>1200</v>
      </c>
      <c r="I39" s="9">
        <f t="shared" si="8"/>
        <v>486.48648648648651</v>
      </c>
      <c r="J39" s="9">
        <f t="shared" si="8"/>
        <v>486.48648648648651</v>
      </c>
      <c r="K39" s="9">
        <f t="shared" si="8"/>
        <v>611.08686163247489</v>
      </c>
      <c r="L39" s="9">
        <f t="shared" si="8"/>
        <v>613.83928571428567</v>
      </c>
      <c r="M39" s="9">
        <f t="shared" si="8"/>
        <v>610.16949152542372</v>
      </c>
      <c r="N39" s="9">
        <f t="shared" si="8"/>
        <v>553.74851249504161</v>
      </c>
      <c r="O39" s="9">
        <f t="shared" si="8"/>
        <v>520</v>
      </c>
      <c r="P39" s="9">
        <f t="shared" si="8"/>
        <v>549.01960784313724</v>
      </c>
    </row>
    <row r="40" spans="1:16" x14ac:dyDescent="0.25">
      <c r="A40" s="15" t="s">
        <v>22</v>
      </c>
      <c r="B40" s="8" t="s">
        <v>5</v>
      </c>
      <c r="C40" s="10" t="s">
        <v>16</v>
      </c>
      <c r="D40" s="9">
        <v>171</v>
      </c>
      <c r="E40" s="9">
        <v>178</v>
      </c>
      <c r="F40" s="9">
        <v>190.15299999999999</v>
      </c>
      <c r="G40" s="9">
        <v>344.20699999999999</v>
      </c>
      <c r="H40" s="9">
        <v>378</v>
      </c>
      <c r="I40" s="9">
        <v>130.565</v>
      </c>
      <c r="J40" s="9">
        <v>199.95400000000001</v>
      </c>
      <c r="K40" s="9">
        <v>200.66200000000001</v>
      </c>
      <c r="L40" s="9">
        <v>267.00400000000002</v>
      </c>
      <c r="M40" s="9">
        <v>163.518</v>
      </c>
      <c r="N40" s="9">
        <v>225.93799999999999</v>
      </c>
      <c r="O40" s="9">
        <v>357</v>
      </c>
      <c r="P40" s="10">
        <v>241.19800000000001</v>
      </c>
    </row>
    <row r="41" spans="1:16" x14ac:dyDescent="0.25">
      <c r="A41" s="16"/>
      <c r="B41" s="8" t="s">
        <v>6</v>
      </c>
      <c r="C41" s="10" t="s">
        <v>16</v>
      </c>
      <c r="D41" s="9">
        <v>581210.11994367023</v>
      </c>
      <c r="E41" s="9">
        <v>470886.75934674044</v>
      </c>
      <c r="F41" s="9">
        <v>339634.87039520056</v>
      </c>
      <c r="G41" s="9">
        <v>1198990.9545685116</v>
      </c>
      <c r="H41" s="9">
        <v>582864.67070075439</v>
      </c>
      <c r="I41" s="9">
        <v>345000</v>
      </c>
      <c r="J41" s="9">
        <v>450000</v>
      </c>
      <c r="K41" s="9">
        <v>403995.97336841701</v>
      </c>
      <c r="L41" s="9">
        <v>350000</v>
      </c>
      <c r="M41" s="9">
        <v>214059.92727272701</v>
      </c>
      <c r="N41" s="9">
        <v>312729.53868152801</v>
      </c>
      <c r="O41" s="9">
        <v>44625</v>
      </c>
      <c r="P41" s="9">
        <v>33292.1089318003</v>
      </c>
    </row>
    <row r="42" spans="1:16" x14ac:dyDescent="0.25">
      <c r="A42" s="17"/>
      <c r="B42" s="8" t="s">
        <v>7</v>
      </c>
      <c r="C42" s="10" t="s">
        <v>16</v>
      </c>
      <c r="D42" s="9">
        <f t="shared" ref="D42:P42" si="9">(D40*1000*1000)/D41</f>
        <v>294.21373464139441</v>
      </c>
      <c r="E42" s="9">
        <f t="shared" si="9"/>
        <v>378.01020408163265</v>
      </c>
      <c r="F42" s="9">
        <f t="shared" si="9"/>
        <v>559.87478487923568</v>
      </c>
      <c r="G42" s="9">
        <f t="shared" si="9"/>
        <v>287.08056444335057</v>
      </c>
      <c r="H42" s="9">
        <f t="shared" si="9"/>
        <v>648.5210358444715</v>
      </c>
      <c r="I42" s="9">
        <f t="shared" si="9"/>
        <v>378.44927536231882</v>
      </c>
      <c r="J42" s="9">
        <f t="shared" si="9"/>
        <v>444.34222222222223</v>
      </c>
      <c r="K42" s="9">
        <f t="shared" si="9"/>
        <v>496.69306930693051</v>
      </c>
      <c r="L42" s="9">
        <f t="shared" si="9"/>
        <v>762.86857142857139</v>
      </c>
      <c r="M42" s="9">
        <f t="shared" si="9"/>
        <v>763.88888888888982</v>
      </c>
      <c r="N42" s="9">
        <f t="shared" si="9"/>
        <v>722.47092792243961</v>
      </c>
      <c r="O42" s="9">
        <f t="shared" si="9"/>
        <v>8000</v>
      </c>
      <c r="P42" s="9">
        <f t="shared" si="9"/>
        <v>7244.9000000000005</v>
      </c>
    </row>
    <row r="43" spans="1:16" x14ac:dyDescent="0.25">
      <c r="A43" s="7" t="s">
        <v>23</v>
      </c>
      <c r="B43" s="8" t="s">
        <v>5</v>
      </c>
      <c r="C43" s="9">
        <v>62</v>
      </c>
      <c r="D43" s="9">
        <v>69</v>
      </c>
      <c r="E43" s="9">
        <v>79.2</v>
      </c>
      <c r="F43" s="9">
        <v>98</v>
      </c>
      <c r="G43" s="9">
        <v>115</v>
      </c>
      <c r="H43" s="9">
        <v>142.16</v>
      </c>
      <c r="I43" s="9">
        <v>118.426</v>
      </c>
      <c r="J43" s="9">
        <v>160</v>
      </c>
      <c r="K43" s="9">
        <v>168.34800000000001</v>
      </c>
      <c r="L43" s="9">
        <v>159.363</v>
      </c>
      <c r="M43" s="9">
        <v>107</v>
      </c>
      <c r="N43" s="10">
        <v>131.298</v>
      </c>
      <c r="O43" s="10">
        <v>269.50099999999998</v>
      </c>
      <c r="P43" s="10">
        <v>139.583</v>
      </c>
    </row>
    <row r="44" spans="1:16" x14ac:dyDescent="0.25">
      <c r="A44" s="11"/>
      <c r="B44" s="8" t="s">
        <v>6</v>
      </c>
      <c r="C44" s="9">
        <v>54937</v>
      </c>
      <c r="D44" s="9">
        <v>60000</v>
      </c>
      <c r="E44" s="9">
        <v>66000</v>
      </c>
      <c r="F44" s="9">
        <v>81000</v>
      </c>
      <c r="G44" s="9">
        <v>100000</v>
      </c>
      <c r="H44" s="9">
        <v>129667</v>
      </c>
      <c r="I44" s="9">
        <v>112100</v>
      </c>
      <c r="J44" s="9">
        <v>125000</v>
      </c>
      <c r="K44" s="9">
        <v>83658</v>
      </c>
      <c r="L44" s="9">
        <v>97144</v>
      </c>
      <c r="M44" s="9">
        <v>120000</v>
      </c>
      <c r="N44" s="10">
        <v>121857</v>
      </c>
      <c r="O44" s="10">
        <v>314490</v>
      </c>
      <c r="P44" s="10">
        <v>172160</v>
      </c>
    </row>
    <row r="45" spans="1:16" x14ac:dyDescent="0.25">
      <c r="A45" s="12"/>
      <c r="B45" s="8" t="s">
        <v>7</v>
      </c>
      <c r="C45" s="9">
        <f t="shared" ref="C45:P45" si="10">(C43*1000*1000)/C44</f>
        <v>1128.565447694632</v>
      </c>
      <c r="D45" s="9">
        <f t="shared" si="10"/>
        <v>1150</v>
      </c>
      <c r="E45" s="9">
        <f t="shared" si="10"/>
        <v>1200</v>
      </c>
      <c r="F45" s="9">
        <f t="shared" si="10"/>
        <v>1209.8765432098764</v>
      </c>
      <c r="G45" s="9">
        <f t="shared" si="10"/>
        <v>1150</v>
      </c>
      <c r="H45" s="9">
        <f t="shared" si="10"/>
        <v>1096.3467960236605</v>
      </c>
      <c r="I45" s="9">
        <f t="shared" si="10"/>
        <v>1056.4317573595004</v>
      </c>
      <c r="J45" s="9">
        <f t="shared" si="10"/>
        <v>1280</v>
      </c>
      <c r="K45" s="9">
        <f t="shared" si="10"/>
        <v>2012.3359391809511</v>
      </c>
      <c r="L45" s="9">
        <f t="shared" si="10"/>
        <v>1640.4821707979906</v>
      </c>
      <c r="M45" s="9">
        <f t="shared" si="10"/>
        <v>891.66666666666663</v>
      </c>
      <c r="N45" s="9">
        <f t="shared" si="10"/>
        <v>1077.4760580024126</v>
      </c>
      <c r="O45" s="9">
        <f t="shared" si="10"/>
        <v>856.94616680975548</v>
      </c>
      <c r="P45" s="9">
        <f t="shared" si="10"/>
        <v>810.77486059479554</v>
      </c>
    </row>
    <row r="46" spans="1:16" x14ac:dyDescent="0.25">
      <c r="A46" s="7" t="s">
        <v>24</v>
      </c>
      <c r="B46" s="8" t="s">
        <v>5</v>
      </c>
      <c r="C46" s="9">
        <v>241.964</v>
      </c>
      <c r="D46" s="9">
        <v>280.25400000000002</v>
      </c>
      <c r="E46" s="9">
        <v>194.18899999999999</v>
      </c>
      <c r="F46" s="9">
        <v>159.49700000000001</v>
      </c>
      <c r="G46" s="9">
        <v>364.26600000000002</v>
      </c>
      <c r="H46" s="9">
        <v>196.3</v>
      </c>
      <c r="I46" s="9">
        <v>207.91200000000001</v>
      </c>
      <c r="J46" s="9">
        <v>223.99600000000001</v>
      </c>
      <c r="K46" s="9">
        <v>344</v>
      </c>
      <c r="L46" s="9">
        <v>236</v>
      </c>
      <c r="M46" s="9">
        <v>115.251</v>
      </c>
      <c r="N46" s="10">
        <v>283</v>
      </c>
      <c r="O46" s="10">
        <v>284</v>
      </c>
      <c r="P46" s="10">
        <v>290</v>
      </c>
    </row>
    <row r="47" spans="1:16" x14ac:dyDescent="0.25">
      <c r="A47" s="11"/>
      <c r="B47" s="8" t="s">
        <v>6</v>
      </c>
      <c r="C47" s="9">
        <v>282469</v>
      </c>
      <c r="D47" s="9">
        <v>384574</v>
      </c>
      <c r="E47" s="9">
        <v>401897</v>
      </c>
      <c r="F47" s="9">
        <v>195077</v>
      </c>
      <c r="G47" s="9">
        <v>331716</v>
      </c>
      <c r="H47" s="9">
        <v>294000</v>
      </c>
      <c r="I47" s="9">
        <v>266084</v>
      </c>
      <c r="J47" s="9">
        <v>348696</v>
      </c>
      <c r="K47" s="9">
        <v>425000</v>
      </c>
      <c r="L47" s="9">
        <v>325000</v>
      </c>
      <c r="M47" s="9">
        <v>156283</v>
      </c>
      <c r="N47" s="10">
        <v>390000</v>
      </c>
      <c r="O47" s="10">
        <v>430000</v>
      </c>
      <c r="P47" s="10">
        <v>397000</v>
      </c>
    </row>
    <row r="48" spans="1:16" x14ac:dyDescent="0.25">
      <c r="A48" s="12"/>
      <c r="B48" s="8" t="s">
        <v>7</v>
      </c>
      <c r="C48" s="9">
        <f t="shared" ref="C48:P48" si="11">(C46*1000*1000)/C47</f>
        <v>856.60373350703969</v>
      </c>
      <c r="D48" s="9">
        <f t="shared" si="11"/>
        <v>728.73881229620304</v>
      </c>
      <c r="E48" s="9">
        <f t="shared" si="11"/>
        <v>483.18101404091095</v>
      </c>
      <c r="F48" s="9">
        <f t="shared" si="11"/>
        <v>817.61048201479412</v>
      </c>
      <c r="G48" s="9">
        <f t="shared" si="11"/>
        <v>1098.1261078754114</v>
      </c>
      <c r="H48" s="9">
        <f t="shared" si="11"/>
        <v>667.68707482993193</v>
      </c>
      <c r="I48" s="9">
        <f t="shared" si="11"/>
        <v>781.3773094210851</v>
      </c>
      <c r="J48" s="9">
        <f t="shared" si="11"/>
        <v>642.38190286094482</v>
      </c>
      <c r="K48" s="9">
        <f t="shared" si="11"/>
        <v>809.41176470588232</v>
      </c>
      <c r="L48" s="9">
        <f t="shared" si="11"/>
        <v>726.15384615384619</v>
      </c>
      <c r="M48" s="9">
        <f t="shared" si="11"/>
        <v>737.4506504226307</v>
      </c>
      <c r="N48" s="9">
        <f t="shared" si="11"/>
        <v>725.64102564102564</v>
      </c>
      <c r="O48" s="9">
        <f t="shared" si="11"/>
        <v>660.46511627906978</v>
      </c>
      <c r="P48" s="9">
        <f t="shared" si="11"/>
        <v>730.47858942065488</v>
      </c>
    </row>
    <row r="49" spans="1:16" x14ac:dyDescent="0.25">
      <c r="A49" s="7" t="s">
        <v>25</v>
      </c>
      <c r="B49" s="8" t="s">
        <v>5</v>
      </c>
      <c r="C49" s="9">
        <f>C46+C43+C37+C34+C28+C25+C19+C16+C10+C7+C4</f>
        <v>532.65500000000009</v>
      </c>
      <c r="D49" s="9">
        <f>D46+D43+D40+D37+D34+D28+D25+D19+D16+D10+D7+D4</f>
        <v>821.4140000000001</v>
      </c>
      <c r="E49" s="9">
        <f t="shared" ref="E49:M49" si="12">E46+E43+E40+E37+E34+E28+E25+E19+E16+E10+E7+E4</f>
        <v>717.53</v>
      </c>
      <c r="F49" s="9">
        <f t="shared" si="12"/>
        <v>656.779</v>
      </c>
      <c r="G49" s="9">
        <f t="shared" si="12"/>
        <v>1129.3659999999998</v>
      </c>
      <c r="H49" s="9">
        <f t="shared" si="12"/>
        <v>990.37200000000018</v>
      </c>
      <c r="I49" s="9">
        <f t="shared" si="12"/>
        <v>787.51199999999994</v>
      </c>
      <c r="J49" s="9">
        <f t="shared" si="12"/>
        <v>952.24000000000012</v>
      </c>
      <c r="K49" s="9">
        <f t="shared" si="12"/>
        <v>1063.8109999999997</v>
      </c>
      <c r="L49" s="9">
        <f t="shared" si="12"/>
        <v>980.40700000000004</v>
      </c>
      <c r="M49" s="9">
        <f t="shared" si="12"/>
        <v>660.86899999999991</v>
      </c>
      <c r="N49" s="9">
        <f t="shared" ref="N49:P50" si="13">N46+N43+N40+N37+N34+N25+N19+N16 +N10+N4</f>
        <v>899.12899999999991</v>
      </c>
      <c r="O49" s="9">
        <f t="shared" si="13"/>
        <v>1484.3049999999998</v>
      </c>
      <c r="P49" s="9">
        <f t="shared" si="13"/>
        <v>1150.9069999999999</v>
      </c>
    </row>
    <row r="50" spans="1:16" x14ac:dyDescent="0.25">
      <c r="A50" s="11"/>
      <c r="B50" s="8" t="s">
        <v>6</v>
      </c>
      <c r="C50" s="9">
        <f>C47+C44+C38+C35+C29+C26+C20+C17+C11+C8+C5</f>
        <v>674131</v>
      </c>
      <c r="D50" s="9">
        <f t="shared" ref="D50:M50" si="14">D47+D44+D41+D38+D35+D29+D26+D20+D17+D11+D8+D5</f>
        <v>1484348.1199436702</v>
      </c>
      <c r="E50" s="9">
        <f t="shared" si="14"/>
        <v>1431946.7593467403</v>
      </c>
      <c r="F50" s="9">
        <f t="shared" si="14"/>
        <v>925281.87039520056</v>
      </c>
      <c r="G50" s="9">
        <f t="shared" si="14"/>
        <v>2068881.9545685116</v>
      </c>
      <c r="H50" s="9">
        <f t="shared" si="14"/>
        <v>1436996.6707007545</v>
      </c>
      <c r="I50" s="9">
        <f t="shared" si="14"/>
        <v>1251231</v>
      </c>
      <c r="J50" s="9">
        <f t="shared" si="14"/>
        <v>1470632</v>
      </c>
      <c r="K50" s="9">
        <f t="shared" si="14"/>
        <v>1491078.973368417</v>
      </c>
      <c r="L50" s="9">
        <f t="shared" si="14"/>
        <v>1314111</v>
      </c>
      <c r="M50" s="9">
        <f t="shared" si="14"/>
        <v>970903.92727272701</v>
      </c>
      <c r="N50" s="9">
        <f t="shared" si="13"/>
        <v>1172868.5386815281</v>
      </c>
      <c r="O50" s="9">
        <f t="shared" si="13"/>
        <v>1325400</v>
      </c>
      <c r="P50" s="9">
        <f t="shared" si="13"/>
        <v>1064342.1089318004</v>
      </c>
    </row>
    <row r="51" spans="1:16" x14ac:dyDescent="0.25">
      <c r="A51" s="12"/>
      <c r="B51" s="8" t="s">
        <v>7</v>
      </c>
      <c r="C51" s="9">
        <f t="shared" ref="C51:P51" si="15">(C49*1000*1000)/C50</f>
        <v>790.13574512965602</v>
      </c>
      <c r="D51" s="9">
        <f t="shared" si="15"/>
        <v>553.38366314714108</v>
      </c>
      <c r="E51" s="9">
        <f t="shared" si="15"/>
        <v>501.08706578402399</v>
      </c>
      <c r="F51" s="9">
        <f t="shared" si="15"/>
        <v>709.81505313562525</v>
      </c>
      <c r="G51" s="9">
        <f t="shared" si="15"/>
        <v>545.88228076818507</v>
      </c>
      <c r="H51" s="9">
        <f t="shared" si="15"/>
        <v>689.19575124488165</v>
      </c>
      <c r="I51" s="9">
        <f t="shared" si="15"/>
        <v>629.38977694766197</v>
      </c>
      <c r="J51" s="9">
        <f t="shared" si="15"/>
        <v>647.50393028303483</v>
      </c>
      <c r="K51" s="9">
        <f t="shared" si="15"/>
        <v>713.45047378463198</v>
      </c>
      <c r="L51" s="9">
        <f t="shared" si="15"/>
        <v>746.06102528629617</v>
      </c>
      <c r="M51" s="9">
        <f t="shared" si="15"/>
        <v>680.67393841570254</v>
      </c>
      <c r="N51" s="9">
        <f t="shared" si="15"/>
        <v>766.60680233673031</v>
      </c>
      <c r="O51" s="9">
        <f t="shared" si="15"/>
        <v>1119.8921080428547</v>
      </c>
      <c r="P51" s="9">
        <f t="shared" si="15"/>
        <v>1081.3318296267337</v>
      </c>
    </row>
    <row r="52" spans="1:16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</row>
    <row r="53" spans="1:16" x14ac:dyDescent="0.25">
      <c r="B53" s="2"/>
      <c r="E53" s="20"/>
      <c r="F53" s="20"/>
      <c r="G53" s="20"/>
      <c r="H53" s="20"/>
      <c r="I53" s="20"/>
      <c r="J53" s="20"/>
      <c r="K53" s="20"/>
      <c r="L53" s="20"/>
      <c r="M53" s="20"/>
    </row>
    <row r="54" spans="1:16" x14ac:dyDescent="0.25">
      <c r="A54" s="21" t="s">
        <v>26</v>
      </c>
      <c r="B54" s="22"/>
      <c r="C54" s="23" t="s">
        <v>27</v>
      </c>
      <c r="D54" s="23"/>
      <c r="E54" s="23"/>
      <c r="F54" s="23"/>
      <c r="G54" s="23"/>
      <c r="H54" s="23"/>
      <c r="I54" s="23"/>
      <c r="J54" s="23"/>
      <c r="K54" s="23"/>
      <c r="L54" s="23"/>
      <c r="M54" s="23"/>
    </row>
    <row r="55" spans="1:16" x14ac:dyDescent="0.25">
      <c r="A55" s="2"/>
      <c r="B55" s="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</row>
    <row r="56" spans="1:16" x14ac:dyDescent="0.25">
      <c r="A56" s="2"/>
      <c r="B56" s="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</row>
    <row r="57" spans="1:16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1:16" ht="17.25" customHeight="1" x14ac:dyDescent="0.25">
      <c r="A58" s="2"/>
      <c r="B58" s="24"/>
      <c r="C58" s="25" t="s">
        <v>28</v>
      </c>
      <c r="D58" s="25"/>
      <c r="E58" s="25"/>
      <c r="F58" s="25"/>
      <c r="G58" s="25"/>
      <c r="H58" s="25"/>
      <c r="I58" s="25"/>
      <c r="J58" s="25"/>
      <c r="K58" s="25"/>
      <c r="L58" s="25"/>
      <c r="M58" s="25"/>
    </row>
    <row r="59" spans="1:16" ht="17.25" customHeight="1" x14ac:dyDescent="0.25">
      <c r="A59" s="2"/>
      <c r="B59" s="24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</row>
    <row r="60" spans="1:16" x14ac:dyDescent="0.25">
      <c r="A60" s="26"/>
      <c r="B60" s="27"/>
      <c r="C60" s="28"/>
      <c r="D60" s="28"/>
      <c r="G60" s="28"/>
      <c r="H60" s="20"/>
      <c r="I60" s="20"/>
      <c r="J60" s="20"/>
      <c r="K60" s="20"/>
      <c r="L60" s="20"/>
      <c r="M60" s="20"/>
    </row>
    <row r="61" spans="1:16" x14ac:dyDescent="0.25">
      <c r="A61" s="2"/>
      <c r="B61" s="24"/>
      <c r="C61" s="25" t="s">
        <v>29</v>
      </c>
      <c r="D61" s="25"/>
      <c r="E61" s="25"/>
      <c r="F61" s="25"/>
      <c r="G61" s="25"/>
      <c r="H61" s="25"/>
      <c r="I61" s="25"/>
      <c r="J61" s="25"/>
      <c r="K61" s="25"/>
      <c r="L61" s="25"/>
      <c r="M61" s="25"/>
    </row>
    <row r="62" spans="1:16" x14ac:dyDescent="0.25">
      <c r="A62" s="2"/>
      <c r="B62" s="24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</row>
    <row r="63" spans="1:16" x14ac:dyDescent="0.25">
      <c r="A63" s="26"/>
      <c r="B63" s="27"/>
      <c r="D63" s="29"/>
      <c r="G63" s="28"/>
      <c r="H63" s="20"/>
      <c r="I63" s="20"/>
      <c r="J63" s="20"/>
      <c r="K63" s="20"/>
      <c r="L63" s="20"/>
      <c r="M63" s="20"/>
    </row>
    <row r="64" spans="1:16" x14ac:dyDescent="0.25">
      <c r="A64" s="2"/>
      <c r="B64" s="30"/>
      <c r="C64" s="31" t="s">
        <v>30</v>
      </c>
      <c r="D64" s="31"/>
      <c r="E64" s="31"/>
      <c r="F64" s="31"/>
      <c r="G64" s="31"/>
      <c r="H64" s="31"/>
      <c r="I64" s="31"/>
      <c r="J64" s="31"/>
      <c r="K64" s="31"/>
      <c r="L64" s="31"/>
      <c r="M64" s="31"/>
    </row>
    <row r="65" spans="1:13" x14ac:dyDescent="0.25">
      <c r="A65" s="2"/>
      <c r="B65" s="2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</row>
    <row r="66" spans="1:13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</row>
    <row r="67" spans="1:13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1:13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1:13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1:13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1:13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1:13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</row>
    <row r="73" spans="1:13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</row>
    <row r="74" spans="1:13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</row>
    <row r="75" spans="1:13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</row>
    <row r="76" spans="1:13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</row>
    <row r="77" spans="1:13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</row>
    <row r="78" spans="1:13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</row>
    <row r="79" spans="1:13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</row>
    <row r="80" spans="1:13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</row>
    <row r="81" spans="1:13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</row>
    <row r="82" spans="1:13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</row>
    <row r="83" spans="1:13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1:13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1:13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</row>
    <row r="88" spans="1:13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</row>
    <row r="89" spans="1:13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</row>
    <row r="90" spans="1:13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</row>
    <row r="91" spans="1:13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</row>
    <row r="92" spans="1:13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</row>
    <row r="93" spans="1:13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</row>
    <row r="94" spans="1:13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</row>
    <row r="95" spans="1:13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</row>
    <row r="96" spans="1:13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</row>
    <row r="97" spans="1:13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</row>
    <row r="98" spans="1:13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</row>
    <row r="99" spans="1:13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</row>
    <row r="100" spans="1:13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</row>
    <row r="101" spans="1:13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</row>
    <row r="102" spans="1:13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</row>
    <row r="103" spans="1:13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</row>
    <row r="104" spans="1:13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</row>
    <row r="105" spans="1:13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</row>
    <row r="106" spans="1:13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</row>
  </sheetData>
  <mergeCells count="20">
    <mergeCell ref="C61:M62"/>
    <mergeCell ref="C64:M65"/>
    <mergeCell ref="A40:A42"/>
    <mergeCell ref="A43:A45"/>
    <mergeCell ref="A46:A48"/>
    <mergeCell ref="A49:A51"/>
    <mergeCell ref="C54:M56"/>
    <mergeCell ref="C58:M59"/>
    <mergeCell ref="A22:A24"/>
    <mergeCell ref="A25:A27"/>
    <mergeCell ref="A28:A30"/>
    <mergeCell ref="A31:A33"/>
    <mergeCell ref="A34:A36"/>
    <mergeCell ref="A37:A39"/>
    <mergeCell ref="A4:A6"/>
    <mergeCell ref="A7:A9"/>
    <mergeCell ref="A10:A12"/>
    <mergeCell ref="A13:A15"/>
    <mergeCell ref="A16:A18"/>
    <mergeCell ref="A19:A21"/>
  </mergeCells>
  <conditionalFormatting sqref="C3:M3">
    <cfRule type="expression" dxfId="1" priority="2" stopIfTrue="1">
      <formula>ISNA(ACTIVECELL)</formula>
    </cfRule>
  </conditionalFormatting>
  <conditionalFormatting sqref="N1:O2">
    <cfRule type="expression" dxfId="0" priority="1" stopIfTrue="1">
      <formula>#N/A</formula>
    </cfRule>
  </conditionalFormatting>
  <hyperlinks>
    <hyperlink ref="R6" location="'Content Page'!B417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8.3.1.42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2015-03-05T14:13:18Z</dcterms:created>
  <dcterms:modified xsi:type="dcterms:W3CDTF">2015-03-05T14:13:19Z</dcterms:modified>
</cp:coreProperties>
</file>